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9540" activeTab="0"/>
  </bookViews>
  <sheets>
    <sheet name="account_2122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<sst xmlns="http://schemas.openxmlformats.org/spreadsheetml/2006/main" count="38" uniqueCount="25">
  <si>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プラス</t>
  </si>
  <si>
    <t>マイナス</t>
  </si>
  <si>
    <t>差引</t>
  </si>
  <si>
    <t>し</t>
  </si>
  <si>
    <t>決算</t>
  </si>
  <si>
    <t>引退種牡馬など</t>
  </si>
  <si>
    <t>た</t>
  </si>
  <si>
    <t>じろう</t>
  </si>
  <si>
    <t>よ</t>
  </si>
  <si>
    <t>で</t>
  </si>
  <si>
    <t>し</t>
  </si>
  <si>
    <t xml:space="preserve"> </t>
  </si>
  <si>
    <t>21年3歳後半(21.6.1～21.12.31)</t>
  </si>
  <si>
    <t>い</t>
  </si>
  <si>
    <t>古馬ＧⅠ/海外成績（21.6.1～22.5.31)</t>
  </si>
  <si>
    <t>た</t>
  </si>
  <si>
    <t>い</t>
  </si>
  <si>
    <t>21年2歳／22年3歳(21.6.26～22.5.31）</t>
  </si>
  <si>
    <t>サトノジェネシス(じ）…　引退種牡馬(500p）</t>
  </si>
  <si>
    <t>じろう</t>
  </si>
  <si>
    <t>よ</t>
  </si>
  <si>
    <t>グランアレグリア（た）…　最優秀スプリンター（500p）</t>
  </si>
  <si>
    <t>2022年5月29日現在</t>
  </si>
  <si>
    <t>　</t>
  </si>
  <si>
    <t>オーソクレース（よ）…　引退種牡馬（500p)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</si>
</sst>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9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0" xfId="0" applyNumberFormat="1" applyAlignment="1">
      <alignment/>
    </xf>
    <xf numFmtId="3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48" applyFont="1" applyBorder="1" applyAlignment="1">
      <alignment horizontal="center"/>
    </xf>
    <xf numFmtId="38" fontId="0" fillId="0" borderId="0" xfId="48" applyFont="1" applyBorder="1" applyAlignment="1">
      <alignment/>
    </xf>
    <xf numFmtId="38" fontId="0" fillId="0" borderId="0" xfId="48" applyFont="1" applyFill="1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38" fontId="0" fillId="0" borderId="11" xfId="48" applyFont="1" applyFill="1" applyBorder="1" applyAlignment="1">
      <alignment/>
    </xf>
    <xf numFmtId="0" fontId="0" fillId="4" borderId="0" xfId="0" applyFill="1" applyAlignment="1">
      <alignment/>
    </xf>
    <xf numFmtId="38" fontId="0" fillId="4" borderId="10" xfId="48" applyFont="1" applyFill="1" applyBorder="1" applyAlignment="1">
      <alignment horizontal="center"/>
    </xf>
    <xf numFmtId="38" fontId="0" fillId="4" borderId="10" xfId="48" applyFont="1" applyFill="1" applyBorder="1" applyAlignment="1">
      <alignment/>
    </xf>
    <xf numFmtId="176" fontId="0" fillId="4" borderId="10" xfId="48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/>
    </xf>
    <xf numFmtId="176" fontId="0" fillId="4" borderId="10" xfId="0" applyNumberFormat="1" applyFill="1" applyBorder="1" applyAlignment="1">
      <alignment/>
    </xf>
    <xf numFmtId="176" fontId="0" fillId="4" borderId="0" xfId="0" applyNumberFormat="1" applyFill="1" applyAlignment="1">
      <alignment/>
    </xf>
    <xf numFmtId="176" fontId="0" fillId="0" borderId="11" xfId="48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24" borderId="10" xfId="0" applyFill="1" applyBorder="1" applyAlignment="1">
      <alignment/>
    </xf>
    <xf numFmtId="38" fontId="0" fillId="24" borderId="10" xfId="48" applyFont="1" applyFill="1" applyBorder="1" applyAlignment="1">
      <alignment/>
    </xf>
    <xf numFmtId="38" fontId="0" fillId="24" borderId="12" xfId="48" applyFont="1" applyFill="1" applyBorder="1" applyAlignment="1">
      <alignment/>
    </xf>
    <xf numFmtId="0" fontId="0" fillId="24" borderId="12" xfId="0" applyFill="1" applyBorder="1" applyAlignment="1">
      <alignment/>
    </xf>
    <xf numFmtId="38" fontId="0" fillId="24" borderId="10" xfId="0" applyNumberFormat="1" applyFill="1" applyBorder="1" applyAlignment="1">
      <alignment/>
    </xf>
    <xf numFmtId="38" fontId="0" fillId="4" borderId="10" xfId="48" applyNumberFormat="1" applyFont="1" applyFill="1" applyBorder="1" applyAlignment="1">
      <alignment/>
    </xf>
    <xf numFmtId="38" fontId="0" fillId="0" borderId="11" xfId="48" applyNumberFormat="1" applyFont="1" applyFill="1" applyBorder="1" applyAlignment="1">
      <alignment/>
    </xf>
    <xf numFmtId="38" fontId="0" fillId="4" borderId="12" xfId="48" applyNumberFormat="1" applyFont="1" applyFill="1" applyBorder="1" applyAlignment="1">
      <alignment/>
    </xf>
    <xf numFmtId="38" fontId="0" fillId="4" borderId="12" xfId="0" applyNumberFormat="1" applyFill="1" applyBorder="1" applyAlignment="1">
      <alignment/>
    </xf>
    <xf numFmtId="38" fontId="0" fillId="4" borderId="10" xfId="0" applyNumberFormat="1" applyFill="1" applyBorder="1" applyAlignment="1">
      <alignment/>
    </xf>
    <xf numFmtId="38" fontId="0" fillId="4" borderId="0" xfId="0" applyNumberFormat="1" applyFill="1" applyAlignment="1">
      <alignment/>
    </xf>
    <xf numFmtId="38" fontId="0" fillId="0" borderId="0" xfId="48" applyNumberFormat="1" applyFont="1" applyFill="1" applyBorder="1" applyAlignment="1">
      <alignment/>
    </xf>
    <xf numFmtId="38" fontId="0" fillId="21" borderId="10" xfId="48" applyNumberFormat="1" applyFont="1" applyFill="1" applyBorder="1" applyAlignment="1">
      <alignment/>
    </xf>
    <xf numFmtId="38" fontId="0" fillId="21" borderId="12" xfId="48" applyNumberFormat="1" applyFont="1" applyFill="1" applyBorder="1" applyAlignment="1">
      <alignment/>
    </xf>
    <xf numFmtId="38" fontId="0" fillId="0" borderId="0" xfId="48" applyNumberFormat="1" applyFont="1" applyAlignment="1">
      <alignment/>
    </xf>
    <xf numFmtId="38" fontId="0" fillId="21" borderId="10" xfId="0" applyNumberFormat="1" applyFill="1" applyBorder="1" applyAlignment="1">
      <alignment/>
    </xf>
    <xf numFmtId="38" fontId="0" fillId="21" borderId="12" xfId="0" applyNumberFormat="1" applyFill="1" applyBorder="1" applyAlignment="1">
      <alignment/>
    </xf>
    <xf numFmtId="38" fontId="0" fillId="21" borderId="0" xfId="0" applyNumberFormat="1" applyFill="1" applyAlignment="1">
      <alignment/>
    </xf>
    <xf numFmtId="38" fontId="0" fillId="24" borderId="10" xfId="48" applyNumberFormat="1" applyFont="1" applyFill="1" applyBorder="1" applyAlignment="1">
      <alignment/>
    </xf>
    <xf numFmtId="38" fontId="0" fillId="3" borderId="10" xfId="48" applyNumberFormat="1" applyFont="1" applyFill="1" applyBorder="1" applyAlignment="1">
      <alignment/>
    </xf>
    <xf numFmtId="38" fontId="0" fillId="21" borderId="0" xfId="48" applyNumberFormat="1" applyFont="1" applyFill="1" applyAlignment="1">
      <alignment/>
    </xf>
    <xf numFmtId="38" fontId="0" fillId="0" borderId="10" xfId="48" applyNumberFormat="1" applyFont="1" applyFill="1" applyBorder="1" applyAlignment="1">
      <alignment/>
    </xf>
    <xf numFmtId="38" fontId="0" fillId="0" borderId="12" xfId="48" applyNumberFormat="1" applyFont="1" applyFill="1" applyBorder="1" applyAlignment="1">
      <alignment/>
    </xf>
    <xf numFmtId="38" fontId="0" fillId="0" borderId="10" xfId="0" applyNumberFormat="1" applyFill="1" applyBorder="1" applyAlignment="1">
      <alignment/>
    </xf>
    <xf numFmtId="38" fontId="0" fillId="0" borderId="12" xfId="0" applyNumberFormat="1" applyFill="1" applyBorder="1" applyAlignment="1">
      <alignment/>
    </xf>
    <xf numFmtId="38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38" fontId="0" fillId="21" borderId="10" xfId="48" applyFont="1" applyFill="1" applyBorder="1" applyAlignment="1">
      <alignment/>
    </xf>
    <xf numFmtId="38" fontId="0" fillId="0" borderId="0" xfId="0" applyNumberFormat="1" applyAlignment="1">
      <alignment horizontal="right"/>
    </xf>
    <xf numFmtId="0" fontId="0" fillId="4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38" fontId="0" fillId="0" borderId="13" xfId="48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workbookViewId="0" topLeftCell="A12">
      <selection activeCell="I30" sqref="I30"/>
    </sheetView>
  </sheetViews>
  <sheetFormatPr defaultColWidth="9.00390625" defaultRowHeight="13.5"/>
  <cols>
    <col min="2" max="2" width="9.625" style="1" bestFit="1" customWidth="1"/>
    <col min="3" max="3" width="9.625" style="0" bestFit="1" customWidth="1"/>
    <col min="4" max="4" width="10.625" style="1" bestFit="1" customWidth="1"/>
    <col min="5" max="6" width="9.50390625" style="0" customWidth="1"/>
    <col min="7" max="9" width="9.375" style="0" bestFit="1" customWidth="1"/>
    <col min="11" max="11" width="9.375" style="0" bestFit="1" customWidth="1"/>
    <col min="12" max="13" width="9.625" style="0" bestFit="1" customWidth="1"/>
  </cols>
  <sheetData>
    <row r="1" spans="1:13" ht="13.5">
      <c r="A1" s="49" t="s">
        <v>12</v>
      </c>
      <c r="B1" s="49"/>
      <c r="C1" s="49"/>
      <c r="D1" s="49"/>
      <c r="E1" s="49"/>
      <c r="F1" s="11"/>
      <c r="G1" s="11"/>
      <c r="H1" s="11"/>
      <c r="I1" s="11"/>
      <c r="J1" s="11"/>
      <c r="K1" s="12" t="s">
        <v>0</v>
      </c>
      <c r="L1" s="12" t="s">
        <v>1</v>
      </c>
      <c r="M1" s="12" t="s">
        <v>2</v>
      </c>
    </row>
    <row r="2" spans="1:13" ht="13.5">
      <c r="A2" s="13" t="s">
        <v>13</v>
      </c>
      <c r="B2" s="25">
        <v>28247</v>
      </c>
      <c r="C2" s="14"/>
      <c r="D2" s="27"/>
      <c r="E2" s="25">
        <f>B2-B3</f>
        <v>14517</v>
      </c>
      <c r="F2" s="25">
        <f>B2-B4</f>
        <v>16757</v>
      </c>
      <c r="G2" s="25">
        <f>B2-B5</f>
        <v>18266</v>
      </c>
      <c r="H2" s="25">
        <f>B2-B6</f>
        <v>24919</v>
      </c>
      <c r="I2" s="25">
        <f>B2-B7</f>
        <v>26177</v>
      </c>
      <c r="J2" s="16"/>
      <c r="K2" s="29">
        <f>SUM(E2:I2)</f>
        <v>100636</v>
      </c>
      <c r="L2" s="25">
        <v>0</v>
      </c>
      <c r="M2" s="25">
        <f aca="true" t="shared" si="0" ref="M2:M7">SUM(K2:L2)</f>
        <v>100636</v>
      </c>
    </row>
    <row r="3" spans="1:14" ht="13.5">
      <c r="A3" s="13" t="s">
        <v>6</v>
      </c>
      <c r="B3" s="25">
        <v>13730</v>
      </c>
      <c r="C3" s="14"/>
      <c r="D3" s="25">
        <f>B3-B2</f>
        <v>-14517</v>
      </c>
      <c r="E3" s="28"/>
      <c r="F3" s="25">
        <f>B3-B4</f>
        <v>2240</v>
      </c>
      <c r="G3" s="25">
        <f>B3-B5</f>
        <v>3749</v>
      </c>
      <c r="H3" s="25">
        <f>B3-B6</f>
        <v>10402</v>
      </c>
      <c r="I3" s="25">
        <f>B3-B7</f>
        <v>11660</v>
      </c>
      <c r="J3" s="16"/>
      <c r="K3" s="30">
        <f>F3+G3+H3+I3</f>
        <v>28051</v>
      </c>
      <c r="L3" s="25">
        <f>D3</f>
        <v>-14517</v>
      </c>
      <c r="M3" s="25">
        <f t="shared" si="0"/>
        <v>13534</v>
      </c>
      <c r="N3" s="2"/>
    </row>
    <row r="4" spans="1:13" ht="13.5">
      <c r="A4" s="13" t="s">
        <v>20</v>
      </c>
      <c r="B4" s="25">
        <v>11490</v>
      </c>
      <c r="C4" s="14"/>
      <c r="D4" s="25">
        <f>B4-B2</f>
        <v>-16757</v>
      </c>
      <c r="E4" s="25">
        <f>B4-B3</f>
        <v>-2240</v>
      </c>
      <c r="F4" s="28"/>
      <c r="G4" s="25">
        <f>B4-B5</f>
        <v>1509</v>
      </c>
      <c r="H4" s="25">
        <f>B4-B6</f>
        <v>8162</v>
      </c>
      <c r="I4" s="25">
        <f>B4-B7</f>
        <v>9420</v>
      </c>
      <c r="J4" s="16"/>
      <c r="K4" s="25">
        <f>G4+H4+I4</f>
        <v>19091</v>
      </c>
      <c r="L4" s="25">
        <f>D4+E4</f>
        <v>-18997</v>
      </c>
      <c r="M4" s="25">
        <f t="shared" si="0"/>
        <v>94</v>
      </c>
    </row>
    <row r="5" spans="1:13" ht="13.5">
      <c r="A5" s="13" t="s">
        <v>7</v>
      </c>
      <c r="B5" s="25">
        <v>9981</v>
      </c>
      <c r="C5" s="14"/>
      <c r="D5" s="25">
        <f>B5-B2</f>
        <v>-18266</v>
      </c>
      <c r="E5" s="25">
        <f>B5-B3</f>
        <v>-3749</v>
      </c>
      <c r="F5" s="25">
        <f>B5-B4</f>
        <v>-1509</v>
      </c>
      <c r="G5" s="28"/>
      <c r="H5" s="25">
        <f>B5-B6</f>
        <v>6653</v>
      </c>
      <c r="I5" s="25">
        <f>B5-B7</f>
        <v>7911</v>
      </c>
      <c r="J5" s="17"/>
      <c r="K5" s="25">
        <f>H5+I5</f>
        <v>14564</v>
      </c>
      <c r="L5" s="25">
        <f>D5+E5+F5</f>
        <v>-23524</v>
      </c>
      <c r="M5" s="25">
        <f t="shared" si="0"/>
        <v>-8960</v>
      </c>
    </row>
    <row r="6" spans="1:13" ht="13.5">
      <c r="A6" s="13" t="s">
        <v>10</v>
      </c>
      <c r="B6" s="25">
        <v>3328</v>
      </c>
      <c r="C6" s="14"/>
      <c r="D6" s="25">
        <f>B6-B2</f>
        <v>-24919</v>
      </c>
      <c r="E6" s="25">
        <f>B6-B3</f>
        <v>-10402</v>
      </c>
      <c r="F6" s="25">
        <f>B6-B4</f>
        <v>-8162</v>
      </c>
      <c r="G6" s="25">
        <f>B6-B5</f>
        <v>-6653</v>
      </c>
      <c r="H6" s="28"/>
      <c r="I6" s="25">
        <f>B6-B7</f>
        <v>1258</v>
      </c>
      <c r="J6" s="14"/>
      <c r="K6" s="25">
        <f>I6</f>
        <v>1258</v>
      </c>
      <c r="L6" s="25">
        <f>D6+E6+F6+G6</f>
        <v>-50136</v>
      </c>
      <c r="M6" s="25">
        <f t="shared" si="0"/>
        <v>-48878</v>
      </c>
    </row>
    <row r="7" spans="1:13" ht="13.5">
      <c r="A7" s="13" t="s">
        <v>9</v>
      </c>
      <c r="B7" s="25">
        <v>2070</v>
      </c>
      <c r="C7" s="14"/>
      <c r="D7" s="25">
        <f>B7-B2</f>
        <v>-26177</v>
      </c>
      <c r="E7" s="25">
        <f>B7-B3</f>
        <v>-11660</v>
      </c>
      <c r="F7" s="25">
        <f>B7-B4</f>
        <v>-9420</v>
      </c>
      <c r="G7" s="25">
        <f>B7-B5</f>
        <v>-7911</v>
      </c>
      <c r="H7" s="25">
        <f>B7-B6</f>
        <v>-1258</v>
      </c>
      <c r="I7" s="28"/>
      <c r="J7" s="14"/>
      <c r="K7" s="25">
        <v>0</v>
      </c>
      <c r="L7" s="25">
        <f>D7+E7+F7+G7+H7</f>
        <v>-56426</v>
      </c>
      <c r="M7" s="25">
        <f t="shared" si="0"/>
        <v>-56426</v>
      </c>
    </row>
    <row r="8" spans="1:13" ht="13.5">
      <c r="A8" s="10"/>
      <c r="B8" s="26">
        <f>SUM(B2:B7)</f>
        <v>68846</v>
      </c>
      <c r="C8" s="18"/>
      <c r="D8" s="15"/>
      <c r="E8" s="15"/>
      <c r="F8" s="15"/>
      <c r="G8" s="15"/>
      <c r="H8" s="15"/>
      <c r="I8" s="19"/>
      <c r="J8" s="15"/>
      <c r="K8" s="15"/>
      <c r="L8" s="15"/>
      <c r="M8" s="31">
        <f>SUM(M2:M7)</f>
        <v>0</v>
      </c>
    </row>
    <row r="9" spans="1:5" ht="13.5">
      <c r="A9" s="50" t="s">
        <v>14</v>
      </c>
      <c r="B9" s="50"/>
      <c r="C9" s="50"/>
      <c r="D9" s="50"/>
      <c r="E9" s="50"/>
    </row>
    <row r="10" spans="1:13" ht="13.5">
      <c r="A10" s="20" t="s">
        <v>15</v>
      </c>
      <c r="B10" s="21">
        <v>22000</v>
      </c>
      <c r="C10" s="20"/>
      <c r="D10" s="22"/>
      <c r="E10" s="21">
        <f>B10-B11</f>
        <v>2200</v>
      </c>
      <c r="F10" s="21">
        <f>B10-B12</f>
        <v>18500</v>
      </c>
      <c r="G10" s="21">
        <f>B10-B13</f>
        <v>22000</v>
      </c>
      <c r="H10" s="21">
        <f>B10-B14</f>
        <v>22000</v>
      </c>
      <c r="I10" s="21">
        <f>B10-B15</f>
        <v>22000</v>
      </c>
      <c r="J10" s="20"/>
      <c r="K10" s="21">
        <f>E10+F10+G10+H10+I10</f>
        <v>86700</v>
      </c>
      <c r="L10" s="21">
        <v>0</v>
      </c>
      <c r="M10" s="21">
        <f aca="true" t="shared" si="1" ref="M10:M15">SUM(K10:L10)</f>
        <v>86700</v>
      </c>
    </row>
    <row r="11" spans="1:14" ht="13.5">
      <c r="A11" s="20" t="s">
        <v>10</v>
      </c>
      <c r="B11" s="21">
        <v>19800</v>
      </c>
      <c r="C11" s="20"/>
      <c r="D11" s="21">
        <f>B11-B10</f>
        <v>-2200</v>
      </c>
      <c r="E11" s="23"/>
      <c r="F11" s="21">
        <f>B11-B12</f>
        <v>16300</v>
      </c>
      <c r="G11" s="21">
        <f>B11-B13</f>
        <v>19800</v>
      </c>
      <c r="H11" s="21">
        <f>B11-B14</f>
        <v>19800</v>
      </c>
      <c r="I11" s="21">
        <f>B11-B15</f>
        <v>19800</v>
      </c>
      <c r="J11" s="20"/>
      <c r="K11" s="21">
        <f>F11+G11+H11+I11</f>
        <v>75700</v>
      </c>
      <c r="L11" s="21">
        <f>D11</f>
        <v>-2200</v>
      </c>
      <c r="M11" s="21">
        <f t="shared" si="1"/>
        <v>73500</v>
      </c>
      <c r="N11" s="2"/>
    </row>
    <row r="12" spans="1:14" ht="13.5">
      <c r="A12" s="20" t="s">
        <v>8</v>
      </c>
      <c r="B12" s="21">
        <v>3500</v>
      </c>
      <c r="C12" s="20"/>
      <c r="D12" s="21">
        <f>B12-B10</f>
        <v>-18500</v>
      </c>
      <c r="E12" s="21">
        <f>B12-B11</f>
        <v>-16300</v>
      </c>
      <c r="F12" s="23"/>
      <c r="G12" s="24">
        <f>B12-B13</f>
        <v>3500</v>
      </c>
      <c r="H12" s="21">
        <f>B12-B14</f>
        <v>3500</v>
      </c>
      <c r="I12" s="21">
        <f>B12-B15</f>
        <v>3500</v>
      </c>
      <c r="J12" s="20"/>
      <c r="K12" s="21">
        <f>G12+H12+I12</f>
        <v>10500</v>
      </c>
      <c r="L12" s="21">
        <f>D12+E12</f>
        <v>-34800</v>
      </c>
      <c r="M12" s="21">
        <f t="shared" si="1"/>
        <v>-24300</v>
      </c>
      <c r="N12" s="2"/>
    </row>
    <row r="13" spans="1:14" ht="13.5">
      <c r="A13" s="20" t="s">
        <v>16</v>
      </c>
      <c r="B13" s="21">
        <v>0</v>
      </c>
      <c r="C13" s="20"/>
      <c r="D13" s="21">
        <f>B13-B10</f>
        <v>-22000</v>
      </c>
      <c r="E13" s="21">
        <f>B13-B11</f>
        <v>-19800</v>
      </c>
      <c r="F13" s="21">
        <f>B13-B12</f>
        <v>-3500</v>
      </c>
      <c r="G13" s="23"/>
      <c r="H13" s="21">
        <f>B13-B14</f>
        <v>0</v>
      </c>
      <c r="I13" s="21">
        <f>B13-B15</f>
        <v>0</v>
      </c>
      <c r="J13" s="20"/>
      <c r="K13" s="21">
        <f>H13+I13</f>
        <v>0</v>
      </c>
      <c r="L13" s="21">
        <f>D13+E13+F13</f>
        <v>-45300</v>
      </c>
      <c r="M13" s="21">
        <f t="shared" si="1"/>
        <v>-45300</v>
      </c>
      <c r="N13" s="2"/>
    </row>
    <row r="14" spans="1:13" ht="13.5">
      <c r="A14" s="20" t="s">
        <v>9</v>
      </c>
      <c r="B14" s="21">
        <v>0</v>
      </c>
      <c r="C14" s="20"/>
      <c r="D14" s="21">
        <f>B14-B10</f>
        <v>-22000</v>
      </c>
      <c r="E14" s="21">
        <f>B14-B11</f>
        <v>-19800</v>
      </c>
      <c r="F14" s="21">
        <f>B14-B12</f>
        <v>-3500</v>
      </c>
      <c r="G14" s="21">
        <f>B14-B13</f>
        <v>0</v>
      </c>
      <c r="H14" s="23"/>
      <c r="I14" s="21">
        <f>B14-B15</f>
        <v>0</v>
      </c>
      <c r="J14" s="20"/>
      <c r="K14" s="21">
        <f>I14</f>
        <v>0</v>
      </c>
      <c r="L14" s="21">
        <f>D14+E14+F14+G14</f>
        <v>-45300</v>
      </c>
      <c r="M14" s="21">
        <f t="shared" si="1"/>
        <v>-45300</v>
      </c>
    </row>
    <row r="15" spans="1:13" ht="13.5">
      <c r="A15" s="20" t="s">
        <v>7</v>
      </c>
      <c r="B15" s="21">
        <v>0</v>
      </c>
      <c r="C15" s="20"/>
      <c r="D15" s="21">
        <f>B15-B10</f>
        <v>-22000</v>
      </c>
      <c r="E15" s="21">
        <f>B15-B11</f>
        <v>-19800</v>
      </c>
      <c r="F15" s="21">
        <f>B15-B12</f>
        <v>-3500</v>
      </c>
      <c r="G15" s="21">
        <f>B15-B13</f>
        <v>0</v>
      </c>
      <c r="H15" s="21">
        <f>B15-B14</f>
        <v>0</v>
      </c>
      <c r="I15" s="23"/>
      <c r="J15" s="20"/>
      <c r="K15" s="21">
        <v>0</v>
      </c>
      <c r="L15" s="21">
        <f>D15+E15+F15+G15+H15</f>
        <v>-45300</v>
      </c>
      <c r="M15" s="21">
        <f t="shared" si="1"/>
        <v>-45300</v>
      </c>
    </row>
    <row r="16" spans="1:13" ht="13.5">
      <c r="A16" s="8"/>
      <c r="B16" s="9">
        <f>SUM(B10:B15)</f>
        <v>45300</v>
      </c>
      <c r="C16" s="8"/>
      <c r="D16" s="9"/>
      <c r="E16" s="9"/>
      <c r="F16" s="6"/>
      <c r="G16" s="6"/>
      <c r="H16" s="6"/>
      <c r="I16" s="4"/>
      <c r="J16" s="4"/>
      <c r="K16" s="6"/>
      <c r="L16" s="6"/>
      <c r="M16" s="6">
        <f>SUM(M10:M15)</f>
        <v>0</v>
      </c>
    </row>
    <row r="17" spans="1:13" ht="13.5">
      <c r="A17" s="51" t="s">
        <v>17</v>
      </c>
      <c r="B17" s="51"/>
      <c r="C17" s="51"/>
      <c r="D17" s="51"/>
      <c r="E17" s="51"/>
      <c r="F17" s="1"/>
      <c r="G17" s="1"/>
      <c r="H17" s="1"/>
      <c r="I17" s="1"/>
      <c r="J17" s="1"/>
      <c r="K17" s="5"/>
      <c r="L17" s="5"/>
      <c r="M17" s="5"/>
    </row>
    <row r="18" spans="1:13" ht="13.5">
      <c r="A18" s="47" t="s">
        <v>19</v>
      </c>
      <c r="B18" s="32">
        <v>30312</v>
      </c>
      <c r="C18" s="32"/>
      <c r="D18" s="33"/>
      <c r="E18" s="32">
        <f>B18-B19</f>
        <v>4334</v>
      </c>
      <c r="F18" s="32">
        <f>B18-B20</f>
        <v>10249</v>
      </c>
      <c r="G18" s="32">
        <f>B18-B21</f>
        <v>20178</v>
      </c>
      <c r="H18" s="32">
        <f>B18-B22</f>
        <v>23376</v>
      </c>
      <c r="I18" s="32">
        <f>B18-B23</f>
        <v>25922</v>
      </c>
      <c r="J18" s="35"/>
      <c r="K18" s="35">
        <f>SUM(E18:I18)</f>
        <v>84059</v>
      </c>
      <c r="L18" s="32">
        <v>0</v>
      </c>
      <c r="M18" s="32">
        <f aca="true" t="shared" si="2" ref="M18:M23">SUM(K18:L18)</f>
        <v>84059</v>
      </c>
    </row>
    <row r="19" spans="1:13" ht="13.5">
      <c r="A19" s="47" t="s">
        <v>6</v>
      </c>
      <c r="B19" s="32">
        <v>25978</v>
      </c>
      <c r="C19" s="32"/>
      <c r="D19" s="32">
        <f>B19-B18</f>
        <v>-4334</v>
      </c>
      <c r="E19" s="36"/>
      <c r="F19" s="32">
        <f>B19-B20</f>
        <v>5915</v>
      </c>
      <c r="G19" s="32">
        <f>B19-B21</f>
        <v>15844</v>
      </c>
      <c r="H19" s="32">
        <f>B19-B22</f>
        <v>19042</v>
      </c>
      <c r="I19" s="32">
        <f>B19-B23</f>
        <v>21588</v>
      </c>
      <c r="J19" s="35"/>
      <c r="K19" s="37">
        <f>F19+G19+H19+I19</f>
        <v>62389</v>
      </c>
      <c r="L19" s="32">
        <f>D19</f>
        <v>-4334</v>
      </c>
      <c r="M19" s="32">
        <f t="shared" si="2"/>
        <v>58055</v>
      </c>
    </row>
    <row r="20" spans="1:13" ht="13.5">
      <c r="A20" s="47" t="s">
        <v>9</v>
      </c>
      <c r="B20" s="32">
        <v>20063</v>
      </c>
      <c r="C20" s="32"/>
      <c r="D20" s="32">
        <f>B20-B18</f>
        <v>-10249</v>
      </c>
      <c r="E20" s="32">
        <f>B20-B19</f>
        <v>-5915</v>
      </c>
      <c r="F20" s="36"/>
      <c r="G20" s="32">
        <f>B20-B21</f>
        <v>9929</v>
      </c>
      <c r="H20" s="32">
        <f>B20-B22</f>
        <v>13127</v>
      </c>
      <c r="I20" s="32">
        <f>B20-B23</f>
        <v>15673</v>
      </c>
      <c r="J20" s="35"/>
      <c r="K20" s="32">
        <f>G20+H20+I20</f>
        <v>38729</v>
      </c>
      <c r="L20" s="32">
        <f>D20+E20</f>
        <v>-16164</v>
      </c>
      <c r="M20" s="32">
        <f t="shared" si="2"/>
        <v>22565</v>
      </c>
    </row>
    <row r="21" spans="1:13" ht="13.5">
      <c r="A21" s="47" t="s">
        <v>10</v>
      </c>
      <c r="B21" s="32">
        <v>10134</v>
      </c>
      <c r="C21" s="32"/>
      <c r="D21" s="32">
        <f>B21-B18</f>
        <v>-20178</v>
      </c>
      <c r="E21" s="32">
        <f>B21-B19</f>
        <v>-15844</v>
      </c>
      <c r="F21" s="32">
        <f>B21-B20</f>
        <v>-9929</v>
      </c>
      <c r="G21" s="36"/>
      <c r="H21" s="32">
        <f>B21-B22</f>
        <v>3198</v>
      </c>
      <c r="I21" s="32">
        <f>B21-B23</f>
        <v>5744</v>
      </c>
      <c r="J21" s="37"/>
      <c r="K21" s="32">
        <f>H21+I21</f>
        <v>8942</v>
      </c>
      <c r="L21" s="32">
        <f>D21+E21+F21</f>
        <v>-45951</v>
      </c>
      <c r="M21" s="32">
        <f t="shared" si="2"/>
        <v>-37009</v>
      </c>
    </row>
    <row r="22" spans="1:13" ht="13.5">
      <c r="A22" s="47" t="s">
        <v>8</v>
      </c>
      <c r="B22" s="32">
        <v>6936</v>
      </c>
      <c r="C22" s="32"/>
      <c r="D22" s="32">
        <f>B22-B18</f>
        <v>-23376</v>
      </c>
      <c r="E22" s="32">
        <f>B22-B19</f>
        <v>-19042</v>
      </c>
      <c r="F22" s="32">
        <f>B22-B20</f>
        <v>-13127</v>
      </c>
      <c r="G22" s="32">
        <f>B22-B21</f>
        <v>-3198</v>
      </c>
      <c r="H22" s="36"/>
      <c r="I22" s="32">
        <f>B22-B23</f>
        <v>2546</v>
      </c>
      <c r="J22" s="32"/>
      <c r="K22" s="32">
        <f>I22</f>
        <v>2546</v>
      </c>
      <c r="L22" s="32">
        <f>D22+E22+F22+G22</f>
        <v>-58743</v>
      </c>
      <c r="M22" s="32">
        <f t="shared" si="2"/>
        <v>-56197</v>
      </c>
    </row>
    <row r="23" spans="1:13" ht="13.5">
      <c r="A23" s="47" t="s">
        <v>16</v>
      </c>
      <c r="B23" s="32">
        <v>4390</v>
      </c>
      <c r="C23" s="32"/>
      <c r="D23" s="32">
        <f>B23-B18</f>
        <v>-25922</v>
      </c>
      <c r="E23" s="32">
        <f>B23-B19</f>
        <v>-21588</v>
      </c>
      <c r="F23" s="32">
        <f>B23-B20</f>
        <v>-15673</v>
      </c>
      <c r="G23" s="32">
        <f>B23-B21</f>
        <v>-5744</v>
      </c>
      <c r="H23" s="32">
        <f>B23-B22</f>
        <v>-2546</v>
      </c>
      <c r="I23" s="36"/>
      <c r="J23" s="32"/>
      <c r="K23" s="32">
        <v>0</v>
      </c>
      <c r="L23" s="32">
        <f>D23+E23+F23+G23+H23</f>
        <v>-71473</v>
      </c>
      <c r="M23" s="32">
        <f t="shared" si="2"/>
        <v>-71473</v>
      </c>
    </row>
    <row r="24" spans="2:13" ht="13.5">
      <c r="B24" s="34">
        <f>SUM(B18:B23)</f>
        <v>97813</v>
      </c>
      <c r="C24" s="2"/>
      <c r="D24" s="34"/>
      <c r="M24" s="2">
        <f>SUM(M18:M23)</f>
        <v>0</v>
      </c>
    </row>
    <row r="25" spans="1:10" ht="13.5">
      <c r="A25" s="50" t="s">
        <v>4</v>
      </c>
      <c r="B25" s="50"/>
      <c r="C25" s="50"/>
      <c r="G25" s="7"/>
      <c r="H25" s="7"/>
      <c r="I25" s="7"/>
      <c r="J25" s="7"/>
    </row>
    <row r="26" spans="1:10" ht="13.5">
      <c r="A26" s="3" t="str">
        <f aca="true" t="shared" si="3" ref="A26:A31">A2</f>
        <v>い</v>
      </c>
      <c r="B26" s="25">
        <f aca="true" t="shared" si="4" ref="B26:B31">M2</f>
        <v>100636</v>
      </c>
      <c r="C26" s="38">
        <f>M13</f>
        <v>-45300</v>
      </c>
      <c r="D26" s="32">
        <f>M23</f>
        <v>-71473</v>
      </c>
      <c r="E26" s="3">
        <f>M41</f>
        <v>1500</v>
      </c>
      <c r="F26" s="39">
        <f aca="true" t="shared" si="5" ref="F26:F31">SUM(B26:E26)</f>
        <v>-14637</v>
      </c>
      <c r="G26" s="2"/>
      <c r="H26" s="2"/>
      <c r="I26" s="2"/>
      <c r="J26" s="2"/>
    </row>
    <row r="27" spans="1:13" ht="13.5">
      <c r="A27" s="3" t="str">
        <f t="shared" si="3"/>
        <v>た</v>
      </c>
      <c r="B27" s="25">
        <f t="shared" si="4"/>
        <v>13534</v>
      </c>
      <c r="C27" s="38">
        <f>M10</f>
        <v>86700</v>
      </c>
      <c r="D27" s="32">
        <f>M19</f>
        <v>58055</v>
      </c>
      <c r="E27" s="3">
        <f>M39</f>
        <v>1500</v>
      </c>
      <c r="F27" s="39">
        <f t="shared" si="5"/>
        <v>159789</v>
      </c>
      <c r="G27" s="2"/>
      <c r="H27" s="2"/>
      <c r="I27" s="2"/>
      <c r="J27" s="2"/>
      <c r="L27" s="48" t="s">
        <v>22</v>
      </c>
      <c r="M27" s="48"/>
    </row>
    <row r="28" spans="1:12" ht="13.5">
      <c r="A28" s="3" t="str">
        <f t="shared" si="3"/>
        <v>よ</v>
      </c>
      <c r="B28" s="25">
        <f t="shared" si="4"/>
        <v>94</v>
      </c>
      <c r="C28" s="38">
        <f>M12</f>
        <v>-24300</v>
      </c>
      <c r="D28" s="32">
        <f>M22</f>
        <v>-56197</v>
      </c>
      <c r="E28" s="3">
        <f>M43</f>
        <v>-1500</v>
      </c>
      <c r="F28" s="39">
        <f t="shared" si="5"/>
        <v>-81903</v>
      </c>
      <c r="G28" s="2"/>
      <c r="H28" s="2"/>
      <c r="I28" s="2"/>
      <c r="J28" s="2"/>
      <c r="L28" t="s">
        <v>11</v>
      </c>
    </row>
    <row r="29" spans="1:10" ht="13.5">
      <c r="A29" s="3" t="str">
        <f t="shared" si="3"/>
        <v>じろう</v>
      </c>
      <c r="B29" s="25">
        <f t="shared" si="4"/>
        <v>-8960</v>
      </c>
      <c r="C29" s="38">
        <f>M15</f>
        <v>-45300</v>
      </c>
      <c r="D29" s="32">
        <f>M18</f>
        <v>84059</v>
      </c>
      <c r="E29" s="3">
        <f>M40</f>
        <v>1500</v>
      </c>
      <c r="F29" s="39">
        <f t="shared" si="5"/>
        <v>31299</v>
      </c>
      <c r="G29" s="2"/>
      <c r="H29" s="2"/>
      <c r="I29" s="2"/>
      <c r="J29" s="2"/>
    </row>
    <row r="30" spans="1:10" ht="13.5">
      <c r="A30" s="3" t="str">
        <f t="shared" si="3"/>
        <v>し</v>
      </c>
      <c r="B30" s="25">
        <f t="shared" si="4"/>
        <v>-48878</v>
      </c>
      <c r="C30" s="38">
        <f>M11</f>
        <v>73500</v>
      </c>
      <c r="D30" s="40">
        <f>M21</f>
        <v>-37009</v>
      </c>
      <c r="E30" s="3">
        <f>M44</f>
        <v>-1500</v>
      </c>
      <c r="F30" s="39">
        <f t="shared" si="5"/>
        <v>-13887</v>
      </c>
      <c r="G30" s="2"/>
      <c r="H30" s="2"/>
      <c r="I30" s="2"/>
      <c r="J30" s="2"/>
    </row>
    <row r="31" spans="1:10" ht="13.5">
      <c r="A31" s="3" t="str">
        <f t="shared" si="3"/>
        <v>で</v>
      </c>
      <c r="B31" s="25">
        <f t="shared" si="4"/>
        <v>-56426</v>
      </c>
      <c r="C31" s="38">
        <f>M14</f>
        <v>-45300</v>
      </c>
      <c r="D31" s="32">
        <f>M20</f>
        <v>22565</v>
      </c>
      <c r="E31" s="3">
        <f>M42</f>
        <v>-1500</v>
      </c>
      <c r="F31" s="39">
        <f t="shared" si="5"/>
        <v>-80661</v>
      </c>
      <c r="G31" s="2"/>
      <c r="H31" s="2"/>
      <c r="I31" s="2"/>
      <c r="J31" s="2"/>
    </row>
    <row r="32" spans="2:10" ht="13.5">
      <c r="B32" s="34">
        <f>SUM(B26:B31)</f>
        <v>0</v>
      </c>
      <c r="C32" s="2">
        <f>SUM(C26:C31)</f>
        <v>0</v>
      </c>
      <c r="D32" s="2">
        <f>SUM(D26:D31)</f>
        <v>0</v>
      </c>
      <c r="E32" s="34">
        <f>SUM(E26:E31)</f>
        <v>0</v>
      </c>
      <c r="F32" s="2">
        <f>SUM(F26:F31)</f>
        <v>0</v>
      </c>
      <c r="G32" s="2"/>
      <c r="H32" s="2"/>
      <c r="I32" s="2"/>
      <c r="J32" s="2"/>
    </row>
    <row r="33" spans="7:10" ht="13.5">
      <c r="G33" s="2"/>
      <c r="H33" s="2"/>
      <c r="I33" s="2"/>
      <c r="J33" s="2"/>
    </row>
    <row r="34" spans="1:13" ht="13.5">
      <c r="A34" t="s">
        <v>5</v>
      </c>
      <c r="B34" s="34"/>
      <c r="C34" s="2"/>
      <c r="D34" s="34"/>
      <c r="E34" s="2"/>
      <c r="F34" s="2"/>
      <c r="G34" s="2"/>
      <c r="H34" s="2"/>
      <c r="I34" s="2"/>
      <c r="J34" s="2"/>
      <c r="K34" s="2"/>
      <c r="L34" s="2"/>
      <c r="M34" s="2"/>
    </row>
    <row r="35" spans="1:13" ht="13.5">
      <c r="A35" t="s">
        <v>18</v>
      </c>
      <c r="B35" s="34"/>
      <c r="C35" s="2"/>
      <c r="D35" s="34"/>
      <c r="E35" s="2"/>
      <c r="F35" s="2"/>
      <c r="G35" s="2"/>
      <c r="H35" s="2"/>
      <c r="I35" s="2"/>
      <c r="J35" s="2"/>
      <c r="K35" s="2"/>
      <c r="L35" s="2"/>
      <c r="M35" s="2"/>
    </row>
    <row r="36" spans="1:13" ht="13.5">
      <c r="A36" t="s">
        <v>21</v>
      </c>
      <c r="B36" s="34"/>
      <c r="C36" s="2"/>
      <c r="D36" s="34"/>
      <c r="E36" s="2"/>
      <c r="F36" s="2"/>
      <c r="G36" s="2"/>
      <c r="H36" s="2"/>
      <c r="I36" s="2"/>
      <c r="J36" s="2"/>
      <c r="K36" s="2"/>
      <c r="L36" s="2"/>
      <c r="M36" s="2"/>
    </row>
    <row r="37" spans="1:13" ht="13.5">
      <c r="A37" t="s">
        <v>24</v>
      </c>
      <c r="B37" s="34"/>
      <c r="C37" s="2"/>
      <c r="D37" s="34"/>
      <c r="E37" s="2"/>
      <c r="F37" s="2"/>
      <c r="G37" s="2"/>
      <c r="H37" s="2"/>
      <c r="I37" s="2"/>
      <c r="J37" s="2"/>
      <c r="K37" s="2"/>
      <c r="L37" s="2"/>
      <c r="M37" s="2"/>
    </row>
    <row r="38" spans="1:13" ht="13.5">
      <c r="A38" t="s">
        <v>23</v>
      </c>
      <c r="B38" s="34"/>
      <c r="C38" s="2"/>
      <c r="D38" s="34"/>
      <c r="E38" s="2"/>
      <c r="F38" s="2"/>
      <c r="G38" s="2"/>
      <c r="H38" s="2"/>
      <c r="I38" s="2"/>
      <c r="J38" s="2"/>
      <c r="K38" s="2"/>
      <c r="L38" s="2"/>
      <c r="M38" s="2"/>
    </row>
    <row r="39" spans="1:13" ht="13.5">
      <c r="A39" s="46" t="s">
        <v>15</v>
      </c>
      <c r="B39" s="41">
        <v>500</v>
      </c>
      <c r="C39" s="41"/>
      <c r="D39" s="42"/>
      <c r="E39" s="41">
        <f>B39-B40</f>
        <v>0</v>
      </c>
      <c r="F39" s="41">
        <f>B39-B41</f>
        <v>0</v>
      </c>
      <c r="G39" s="41">
        <f>B39-B42</f>
        <v>500</v>
      </c>
      <c r="H39" s="41">
        <f>B39-B43</f>
        <v>500</v>
      </c>
      <c r="I39" s="41">
        <f>B39-B44</f>
        <v>500</v>
      </c>
      <c r="J39" s="3"/>
      <c r="K39" s="43">
        <f>SUM(E39:I39)</f>
        <v>1500</v>
      </c>
      <c r="L39" s="41">
        <v>0</v>
      </c>
      <c r="M39" s="41">
        <f aca="true" t="shared" si="6" ref="M39:M44">SUM(K39:L39)</f>
        <v>1500</v>
      </c>
    </row>
    <row r="40" spans="1:13" ht="13.5">
      <c r="A40" s="46" t="s">
        <v>19</v>
      </c>
      <c r="B40" s="41">
        <v>500</v>
      </c>
      <c r="C40" s="41"/>
      <c r="D40" s="41">
        <f>B40-B39</f>
        <v>0</v>
      </c>
      <c r="E40" s="44"/>
      <c r="F40" s="41">
        <f>B40-B41</f>
        <v>0</v>
      </c>
      <c r="G40" s="41">
        <f>B40-B42</f>
        <v>500</v>
      </c>
      <c r="H40" s="41">
        <f>B40-B43</f>
        <v>500</v>
      </c>
      <c r="I40" s="41">
        <f>B40-B44</f>
        <v>500</v>
      </c>
      <c r="J40" s="43"/>
      <c r="K40" s="2">
        <f>F40+G40+H40+I40</f>
        <v>1500</v>
      </c>
      <c r="L40" s="41">
        <f>D40</f>
        <v>0</v>
      </c>
      <c r="M40" s="41">
        <f t="shared" si="6"/>
        <v>1500</v>
      </c>
    </row>
    <row r="41" spans="1:13" ht="13.5">
      <c r="A41" s="46" t="s">
        <v>8</v>
      </c>
      <c r="B41" s="41">
        <v>500</v>
      </c>
      <c r="C41" s="41"/>
      <c r="D41" s="41">
        <f>B41-B39</f>
        <v>0</v>
      </c>
      <c r="E41" s="41">
        <f>B41-B40</f>
        <v>0</v>
      </c>
      <c r="F41" s="44"/>
      <c r="G41" s="41">
        <f>B41-B42</f>
        <v>500</v>
      </c>
      <c r="H41" s="41">
        <f>B41-B43</f>
        <v>500</v>
      </c>
      <c r="I41" s="41">
        <f>B41-B44</f>
        <v>500</v>
      </c>
      <c r="J41" s="43"/>
      <c r="K41" s="41">
        <f>G41+H41+I41</f>
        <v>1500</v>
      </c>
      <c r="L41" s="41">
        <f>D41+E41</f>
        <v>0</v>
      </c>
      <c r="M41" s="41">
        <f t="shared" si="6"/>
        <v>1500</v>
      </c>
    </row>
    <row r="42" spans="1:13" ht="13.5">
      <c r="A42" s="46" t="s">
        <v>16</v>
      </c>
      <c r="B42" s="41"/>
      <c r="C42" s="41"/>
      <c r="D42" s="41">
        <f>B42-B39</f>
        <v>-500</v>
      </c>
      <c r="E42" s="41">
        <f>B42-B40</f>
        <v>-500</v>
      </c>
      <c r="F42" s="41">
        <f>B42-B41</f>
        <v>-500</v>
      </c>
      <c r="G42" s="44"/>
      <c r="H42" s="41">
        <f>B42-B43</f>
        <v>0</v>
      </c>
      <c r="I42" s="41">
        <f>B42-B44</f>
        <v>0</v>
      </c>
      <c r="J42" s="45"/>
      <c r="K42" s="41">
        <f>H42+I42</f>
        <v>0</v>
      </c>
      <c r="L42" s="41">
        <f>D42+E42+F42</f>
        <v>-1500</v>
      </c>
      <c r="M42" s="41">
        <f t="shared" si="6"/>
        <v>-1500</v>
      </c>
    </row>
    <row r="43" spans="1:13" ht="13.5">
      <c r="A43" s="46" t="s">
        <v>9</v>
      </c>
      <c r="B43" s="41"/>
      <c r="C43" s="41"/>
      <c r="D43" s="41">
        <f>B43-B39</f>
        <v>-500</v>
      </c>
      <c r="E43" s="41">
        <f>B43-B40</f>
        <v>-500</v>
      </c>
      <c r="F43" s="41">
        <f>B43-B41</f>
        <v>-500</v>
      </c>
      <c r="G43" s="41">
        <f>B43-B42</f>
        <v>0</v>
      </c>
      <c r="H43" s="44"/>
      <c r="I43" s="41">
        <f>B43-B44</f>
        <v>0</v>
      </c>
      <c r="J43" s="41"/>
      <c r="K43" s="41">
        <f>I43</f>
        <v>0</v>
      </c>
      <c r="L43" s="41">
        <f>D43+E43+F43+G43</f>
        <v>-1500</v>
      </c>
      <c r="M43" s="41">
        <f t="shared" si="6"/>
        <v>-1500</v>
      </c>
    </row>
    <row r="44" spans="1:13" ht="13.5">
      <c r="A44" s="46" t="s">
        <v>3</v>
      </c>
      <c r="B44" s="41"/>
      <c r="C44" s="41"/>
      <c r="D44" s="41">
        <f>B44-B39</f>
        <v>-500</v>
      </c>
      <c r="E44" s="41">
        <f>B44-B40</f>
        <v>-500</v>
      </c>
      <c r="F44" s="41">
        <f>B44-B41</f>
        <v>-500</v>
      </c>
      <c r="G44" s="41">
        <f>B44-B42</f>
        <v>0</v>
      </c>
      <c r="H44" s="41">
        <f>B44-B43</f>
        <v>0</v>
      </c>
      <c r="I44" s="44"/>
      <c r="J44" s="41"/>
      <c r="K44" s="41">
        <v>0</v>
      </c>
      <c r="L44" s="41">
        <f>D44+E44+F44+G44+H44</f>
        <v>-1500</v>
      </c>
      <c r="M44" s="41">
        <f t="shared" si="6"/>
        <v>-1500</v>
      </c>
    </row>
  </sheetData>
  <mergeCells count="5">
    <mergeCell ref="L27:M27"/>
    <mergeCell ref="A1:E1"/>
    <mergeCell ref="A9:E9"/>
    <mergeCell ref="A17:E17"/>
    <mergeCell ref="A25:C25"/>
  </mergeCells>
  <printOptions/>
  <pageMargins left="0.7868055555555555" right="0.7868055555555555" top="0.5111111111111111" bottom="0.5111111111111111" header="0.5111111111111111" footer="0.511111111111111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矢野次郎</dc:creator>
  <cp:keywords/>
  <dc:description/>
  <cp:lastModifiedBy>矢野次郎</cp:lastModifiedBy>
  <cp:lastPrinted>2000-08-20T12:06:45Z</cp:lastPrinted>
  <dcterms:created xsi:type="dcterms:W3CDTF">1998-12-27T02:20:06Z</dcterms:created>
  <dcterms:modified xsi:type="dcterms:W3CDTF">2022-06-01T12:57:25Z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